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8800" windowHeight="11310"/>
  </bookViews>
  <sheets>
    <sheet name="РОЗРАХУНОК ЛІМІТУ" sheetId="2" r:id="rId1"/>
  </sheets>
  <definedNames>
    <definedName name="соответствие">#REF!</definedName>
  </definedNames>
  <calcPr calcId="162913"/>
</workbook>
</file>

<file path=xl/calcChain.xml><?xml version="1.0" encoding="utf-8"?>
<calcChain xmlns="http://schemas.openxmlformats.org/spreadsheetml/2006/main">
  <c r="G8" i="2" l="1"/>
  <c r="J8" i="2"/>
  <c r="I8" i="2"/>
  <c r="B12" i="2"/>
  <c r="H8" i="2"/>
  <c r="C8" i="2"/>
  <c r="D8" i="2"/>
  <c r="D9" i="2" s="1"/>
  <c r="E8" i="2"/>
  <c r="C12" i="2" s="1"/>
  <c r="F6" i="2"/>
  <c r="F7" i="2"/>
  <c r="F5" i="2"/>
  <c r="C9" i="2"/>
  <c r="B13" i="2" s="1"/>
  <c r="F8" i="2" l="1"/>
  <c r="F9" i="2" s="1"/>
  <c r="D12" i="2"/>
  <c r="C13" i="2"/>
  <c r="D13" i="2" s="1"/>
  <c r="F12" i="2"/>
  <c r="F13" i="2" s="1"/>
  <c r="E9" i="2"/>
</calcChain>
</file>

<file path=xl/sharedStrings.xml><?xml version="1.0" encoding="utf-8"?>
<sst xmlns="http://schemas.openxmlformats.org/spreadsheetml/2006/main" count="25" uniqueCount="24">
  <si>
    <t xml:space="preserve">Місяць </t>
  </si>
  <si>
    <t>Середньомісячне значення</t>
  </si>
  <si>
    <t>Середньомісячний оборот за 3 місяці (грн.)
ПАТ «Банк «Український капітал»</t>
  </si>
  <si>
    <t>Наш Банк</t>
  </si>
  <si>
    <t>Банк 1</t>
  </si>
  <si>
    <t>Банк 2</t>
  </si>
  <si>
    <t>Середньомісячний оборот за 3 місяці (грн.)
інші Банки</t>
  </si>
  <si>
    <t>Розрахунковий ліміт овердрафту (грн.)</t>
  </si>
  <si>
    <t xml:space="preserve">Відсоток від оборотів
</t>
  </si>
  <si>
    <t>Максимальне відхилення чистих кредитових надходжень від середньомісячних чистих кредитових надходжень за останні 3 місяці</t>
  </si>
  <si>
    <t>Всього</t>
  </si>
  <si>
    <t>Мінімальна сума оборотів для підтримання розрахункового ліміту овердрафту</t>
  </si>
  <si>
    <t>за продуктом Овердрафт "Класичний" (бланковий овердрафт)</t>
  </si>
  <si>
    <t xml:space="preserve">Розрахунковий період </t>
  </si>
  <si>
    <t>жовтень 2017</t>
  </si>
  <si>
    <t>листопад 2017</t>
  </si>
  <si>
    <t>грудень 2017</t>
  </si>
  <si>
    <t>Попередній розрахунок Ліміту овердрафту</t>
  </si>
  <si>
    <t xml:space="preserve">Кількість надходжень на місяць  (платежів) </t>
  </si>
  <si>
    <t xml:space="preserve">Бланковий </t>
  </si>
  <si>
    <t>Овердрафт</t>
  </si>
  <si>
    <t xml:space="preserve">Кількість контрагентів </t>
  </si>
  <si>
    <t>Концентрація на одному контрагенті ( не більш 50%)</t>
  </si>
  <si>
    <t>Бланковий новим клієнтам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</si>
</sst>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Arial Cyr"/>
      <charset val="204"/>
    </font>
    <font>
      <i/>
      <sz val="14"/>
      <name val="Arial Cyr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b/>
      <sz val="14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380DB3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10" fontId="4" fillId="0" borderId="4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9" fontId="2" fillId="2" borderId="1" xfId="0" applyNumberFormat="1" applyFont="1" applyFill="1" applyBorder="1" applyAlignment="1" applyProtection="1">
      <alignment horizontal="center" vertical="center" wrapText="1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/>
    </xf>
    <xf numFmtId="4" fontId="8" fillId="0" borderId="0" xfId="0" applyNumberFormat="1" applyFont="1" applyBorder="1" applyAlignment="1" applyProtection="1">
      <alignment horizontal="center"/>
    </xf>
    <xf numFmtId="3" fontId="7" fillId="0" borderId="1" xfId="0" applyNumberFormat="1" applyFont="1" applyBorder="1" applyAlignment="1" applyProtection="1">
      <alignment horizontal="center"/>
    </xf>
    <xf numFmtId="17" fontId="9" fillId="0" borderId="5" xfId="0" applyNumberFormat="1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0" fillId="0" borderId="8" xfId="0" applyFont="1" applyBorder="1"/>
    <xf numFmtId="10" fontId="4" fillId="4" borderId="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90" zoomScaleNormal="90" zoomScaleSheetLayoutView="100" workbookViewId="0">
      <selection activeCell="C8" sqref="C8"/>
    </sheetView>
  </sheetViews>
  <sheetFormatPr defaultRowHeight="15" x14ac:dyDescent="0.25"/>
  <cols>
    <col min="2" max="2" width="31" customWidth="1"/>
    <col min="3" max="3" width="30" customWidth="1"/>
    <col min="4" max="4" width="27.5703125" customWidth="1"/>
    <col min="5" max="5" width="20.7109375" customWidth="1"/>
    <col min="6" max="6" width="22.42578125" customWidth="1"/>
    <col min="7" max="7" width="17.7109375" customWidth="1"/>
    <col min="8" max="8" width="0" hidden="1" customWidth="1"/>
    <col min="9" max="9" width="13.85546875" customWidth="1"/>
    <col min="10" max="10" width="16.5703125" customWidth="1"/>
  </cols>
  <sheetData>
    <row r="1" spans="1:10" ht="18.75" x14ac:dyDescent="0.3">
      <c r="B1" s="32" t="s">
        <v>17</v>
      </c>
      <c r="C1" s="33"/>
      <c r="D1" s="33"/>
      <c r="E1" s="33"/>
      <c r="F1" s="33"/>
      <c r="G1" s="33"/>
      <c r="H1" s="1"/>
    </row>
    <row r="2" spans="1:10" ht="18.75" x14ac:dyDescent="0.3">
      <c r="B2" s="32" t="s">
        <v>12</v>
      </c>
      <c r="C2" s="34"/>
      <c r="D2" s="34"/>
      <c r="E2" s="34"/>
      <c r="F2" s="34"/>
      <c r="G2" s="34"/>
      <c r="H2" s="34"/>
    </row>
    <row r="3" spans="1:10" ht="18.75" x14ac:dyDescent="0.3">
      <c r="B3" s="30"/>
      <c r="C3" s="31"/>
      <c r="D3" s="31"/>
      <c r="E3" s="31"/>
      <c r="F3" s="1"/>
      <c r="G3" s="1"/>
      <c r="H3" s="1"/>
    </row>
    <row r="4" spans="1:10" ht="162.75" thickBot="1" x14ac:dyDescent="0.3">
      <c r="B4" s="6" t="s">
        <v>0</v>
      </c>
      <c r="C4" s="6" t="s">
        <v>3</v>
      </c>
      <c r="D4" s="6" t="s">
        <v>4</v>
      </c>
      <c r="E4" s="6" t="s">
        <v>5</v>
      </c>
      <c r="F4" s="16" t="s">
        <v>10</v>
      </c>
      <c r="G4" s="17" t="s">
        <v>18</v>
      </c>
      <c r="H4" s="17" t="s">
        <v>18</v>
      </c>
      <c r="I4" s="17" t="s">
        <v>21</v>
      </c>
      <c r="J4" s="17" t="s">
        <v>22</v>
      </c>
    </row>
    <row r="5" spans="1:10" ht="26.25" customHeight="1" x14ac:dyDescent="0.25">
      <c r="A5" s="27" t="s">
        <v>13</v>
      </c>
      <c r="B5" s="21" t="s">
        <v>14</v>
      </c>
      <c r="C5" s="15">
        <v>1E-10</v>
      </c>
      <c r="D5" s="15">
        <v>90100</v>
      </c>
      <c r="E5" s="15">
        <v>1E-10</v>
      </c>
      <c r="F5" s="14">
        <f>SUM(C5:E5)</f>
        <v>90100.000000000204</v>
      </c>
      <c r="G5" s="20">
        <v>25</v>
      </c>
      <c r="H5" s="20">
        <v>9</v>
      </c>
      <c r="I5" s="20">
        <v>10</v>
      </c>
      <c r="J5" s="20">
        <v>20</v>
      </c>
    </row>
    <row r="6" spans="1:10" ht="29.25" customHeight="1" x14ac:dyDescent="0.25">
      <c r="A6" s="28"/>
      <c r="B6" s="21" t="s">
        <v>15</v>
      </c>
      <c r="C6" s="15">
        <v>1E-10</v>
      </c>
      <c r="D6" s="15">
        <v>70800</v>
      </c>
      <c r="E6" s="15">
        <v>1E-10</v>
      </c>
      <c r="F6" s="14">
        <f>SUM(C6:E6)</f>
        <v>70800.000000000204</v>
      </c>
      <c r="G6" s="20">
        <v>12</v>
      </c>
      <c r="H6" s="20">
        <v>10</v>
      </c>
      <c r="I6" s="20">
        <v>7</v>
      </c>
      <c r="J6" s="20">
        <v>60</v>
      </c>
    </row>
    <row r="7" spans="1:10" ht="33" customHeight="1" thickBot="1" x14ac:dyDescent="0.3">
      <c r="A7" s="29"/>
      <c r="B7" s="21" t="s">
        <v>16</v>
      </c>
      <c r="C7" s="15">
        <v>1E-10</v>
      </c>
      <c r="D7" s="15">
        <v>50300</v>
      </c>
      <c r="E7" s="15">
        <v>1E-10</v>
      </c>
      <c r="F7" s="14">
        <f>SUM(C7:E7)</f>
        <v>50300.000000000204</v>
      </c>
      <c r="G7" s="20">
        <v>10</v>
      </c>
      <c r="H7" s="20">
        <v>15</v>
      </c>
      <c r="I7" s="20">
        <v>3</v>
      </c>
      <c r="J7" s="20">
        <v>10</v>
      </c>
    </row>
    <row r="8" spans="1:10" ht="37.5" x14ac:dyDescent="0.25">
      <c r="B8" s="8" t="s">
        <v>1</v>
      </c>
      <c r="C8" s="9">
        <f t="shared" ref="C8:J8" si="0">AVERAGE(C5:C7)</f>
        <v>1E-10</v>
      </c>
      <c r="D8" s="9">
        <f t="shared" si="0"/>
        <v>70400</v>
      </c>
      <c r="E8" s="9">
        <f t="shared" si="0"/>
        <v>1E-10</v>
      </c>
      <c r="F8" s="10">
        <f t="shared" si="0"/>
        <v>70400.000000000204</v>
      </c>
      <c r="G8" s="20">
        <f t="shared" si="0"/>
        <v>15.666666666666666</v>
      </c>
      <c r="H8" s="18">
        <f t="shared" si="0"/>
        <v>11.333333333333334</v>
      </c>
      <c r="I8" s="20">
        <f t="shared" si="0"/>
        <v>6.666666666666667</v>
      </c>
      <c r="J8" s="20">
        <f t="shared" si="0"/>
        <v>30</v>
      </c>
    </row>
    <row r="9" spans="1:10" ht="78" customHeight="1" x14ac:dyDescent="0.25">
      <c r="B9" s="11" t="s">
        <v>9</v>
      </c>
      <c r="C9" s="12">
        <f>((MAX(C5:C7))-C8)/C8</f>
        <v>0</v>
      </c>
      <c r="D9" s="12">
        <f>((MAX(D5:D7))-D8)/D8</f>
        <v>0.27982954545454547</v>
      </c>
      <c r="E9" s="12">
        <f>((MAX(E5:E7))-E8)/E8</f>
        <v>0</v>
      </c>
      <c r="F9" s="13">
        <f>((MAX(F5:F7))-F8)/F8</f>
        <v>0.27982954545454464</v>
      </c>
      <c r="G9" s="19"/>
      <c r="H9" s="1"/>
    </row>
    <row r="10" spans="1:10" ht="18.75" thickBot="1" x14ac:dyDescent="0.3">
      <c r="B10" s="2"/>
      <c r="C10" s="2"/>
      <c r="D10" s="2"/>
      <c r="E10" s="2"/>
      <c r="F10" s="2"/>
      <c r="G10" s="2"/>
      <c r="H10" s="2"/>
    </row>
    <row r="11" spans="1:10" ht="132" thickBot="1" x14ac:dyDescent="0.3">
      <c r="B11" s="3" t="s">
        <v>2</v>
      </c>
      <c r="C11" s="3" t="s">
        <v>6</v>
      </c>
      <c r="D11" s="4" t="s">
        <v>7</v>
      </c>
      <c r="E11" s="4" t="s">
        <v>8</v>
      </c>
      <c r="F11" s="23" t="s">
        <v>11</v>
      </c>
      <c r="G11" s="23" t="s">
        <v>20</v>
      </c>
    </row>
    <row r="12" spans="1:10" ht="27.75" customHeight="1" thickBot="1" x14ac:dyDescent="0.3">
      <c r="B12" s="5">
        <f>AVERAGE(C5:C7)</f>
        <v>1E-10</v>
      </c>
      <c r="C12" s="5">
        <f>D8+E8</f>
        <v>70400.000000000102</v>
      </c>
      <c r="D12" s="5">
        <f>(C12+B12)*E12</f>
        <v>28160.000000000084</v>
      </c>
      <c r="E12" s="7">
        <v>0.4</v>
      </c>
      <c r="F12" s="22">
        <f>F8</f>
        <v>70400.000000000204</v>
      </c>
      <c r="G12" s="24" t="s">
        <v>19</v>
      </c>
    </row>
    <row r="13" spans="1:10" ht="32.25" customHeight="1" thickBot="1" x14ac:dyDescent="0.3">
      <c r="B13" s="5">
        <f>C9+AVERAGE(C6:C8)</f>
        <v>1E-10</v>
      </c>
      <c r="C13" s="5">
        <f>C12</f>
        <v>70400.000000000102</v>
      </c>
      <c r="D13" s="5">
        <f>(C13+B13)*E13</f>
        <v>14080.000000000042</v>
      </c>
      <c r="E13" s="25">
        <v>0.2</v>
      </c>
      <c r="F13" s="22">
        <f>F12</f>
        <v>70400.000000000204</v>
      </c>
      <c r="G13" s="26" t="s">
        <v>23</v>
      </c>
      <c r="H13" s="2"/>
    </row>
  </sheetData>
  <mergeCells count="4">
    <mergeCell ref="A5:A7"/>
    <mergeCell ref="B3:E3"/>
    <mergeCell ref="B1:G1"/>
    <mergeCell ref="B2:H2"/>
  </mergeCells>
  <conditionalFormatting sqref="F9">
    <cfRule type="cellIs" dxfId="8" priority="18" operator="greaterThan">
      <formula>0.3</formula>
    </cfRule>
  </conditionalFormatting>
  <conditionalFormatting sqref="G5:I5">
    <cfRule type="cellIs" dxfId="7" priority="14" operator="lessThan">
      <formula>10</formula>
    </cfRule>
  </conditionalFormatting>
  <conditionalFormatting sqref="H6">
    <cfRule type="cellIs" dxfId="6" priority="13" operator="lessThan">
      <formula>10</formula>
    </cfRule>
  </conditionalFormatting>
  <conditionalFormatting sqref="H7">
    <cfRule type="cellIs" dxfId="5" priority="12" operator="lessThan">
      <formula>10</formula>
    </cfRule>
  </conditionalFormatting>
  <conditionalFormatting sqref="H8">
    <cfRule type="cellIs" dxfId="4" priority="11" operator="lessThan">
      <formula>10</formula>
    </cfRule>
  </conditionalFormatting>
  <conditionalFormatting sqref="J7:J8">
    <cfRule type="cellIs" dxfId="3" priority="5" operator="greaterThanOrEqual">
      <formula>50</formula>
    </cfRule>
  </conditionalFormatting>
  <conditionalFormatting sqref="J5:J6">
    <cfRule type="cellIs" dxfId="2" priority="3" operator="greaterThanOrEqual">
      <formula>50</formula>
    </cfRule>
  </conditionalFormatting>
  <conditionalFormatting sqref="I6:I8">
    <cfRule type="cellIs" dxfId="1" priority="2" operator="lessThan">
      <formula>5</formula>
    </cfRule>
  </conditionalFormatting>
  <conditionalFormatting sqref="G6:G8">
    <cfRule type="cellIs" dxfId="0" priority="1" operator="lessThan">
      <formula>10</formula>
    </cfRule>
  </conditionalFormatting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ЛІМІТУ</vt:lpstr>
    </vt:vector>
  </TitlesOfParts>
  <Company>Банк "УКРАЇНСЬКИЙ КАПІТАЛ"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 Марина Володимирівна</dc:creator>
  <cp:lastModifiedBy>Балла Ігор Васильович</cp:lastModifiedBy>
  <cp:lastPrinted>2018-02-28T14:59:30Z</cp:lastPrinted>
  <dcterms:created xsi:type="dcterms:W3CDTF">2018-01-18T14:23:29Z</dcterms:created>
  <dcterms:modified xsi:type="dcterms:W3CDTF">2018-03-01T07:30:11Z</dcterms:modified>
</cp:coreProperties>
</file>